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5760" windowHeight="540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J22" i="1"/>
  <c r="G22" i="1"/>
  <c r="I22" i="1" s="1"/>
  <c r="F22" i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G8" i="1"/>
  <c r="G44" i="1" s="1"/>
  <c r="F8" i="1"/>
  <c r="F44" i="1" s="1"/>
  <c r="F45" i="1" s="1"/>
  <c r="C8" i="1"/>
  <c r="B8" i="1"/>
  <c r="B44" i="1" s="1"/>
  <c r="B45" i="1" s="1"/>
  <c r="K45" i="1" l="1"/>
  <c r="M44" i="1"/>
  <c r="L44" i="1"/>
  <c r="G45" i="1"/>
  <c r="I44" i="1"/>
  <c r="H44" i="1"/>
  <c r="C22" i="1"/>
  <c r="D8" i="1"/>
  <c r="L8" i="1"/>
  <c r="H9" i="1"/>
  <c r="L9" i="1"/>
  <c r="D18" i="1"/>
  <c r="H18" i="1"/>
  <c r="L18" i="1"/>
  <c r="H22" i="1"/>
  <c r="L22" i="1"/>
  <c r="D23" i="1"/>
  <c r="H23" i="1"/>
  <c r="L23" i="1"/>
  <c r="D29" i="1"/>
  <c r="H29" i="1"/>
  <c r="L29" i="1"/>
  <c r="D42" i="1"/>
  <c r="H42" i="1"/>
  <c r="L42" i="1"/>
  <c r="H8" i="1"/>
  <c r="D9" i="1"/>
  <c r="E8" i="1"/>
  <c r="I8" i="1"/>
  <c r="M8" i="1"/>
  <c r="E22" i="1" l="1"/>
  <c r="D22" i="1"/>
  <c r="C44" i="1"/>
  <c r="H45" i="1"/>
  <c r="I45" i="1"/>
  <c r="L45" i="1"/>
  <c r="M45" i="1"/>
  <c r="C45" i="1" l="1"/>
  <c r="E44" i="1"/>
  <c r="D44" i="1"/>
  <c r="E45" i="1" l="1"/>
  <c r="D45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<sst xmlns="http://schemas.openxmlformats.org/spreadsheetml/2006/main" count="55" uniqueCount="51">
  <si>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</si>
  <si>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</si>
  <si>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</si>
  <si>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</si>
  <si>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</si>
  <si>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</si>
  <si>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</si>
  <si>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</si>
  <si>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</si>
  <si>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</si>
  <si>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</si>
  <si>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</si>
  <si>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</si>
  <si>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</si>
  <si>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</si>
  <si>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</si>
  <si>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</si>
  <si>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</si>
  <si>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</si>
  <si>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</si>
  <si>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</si>
  <si>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</si>
  <si>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</si>
  <si>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</si>
  <si>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</si>
  <si>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</si>
  <si>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</si>
  <si>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</si>
  <si>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</si>
  <si>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</si>
  <si>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</si>
  <si>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</si>
  <si>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</si>
  <si>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</si>
  <si>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</si>
  <si>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</si>
  <si>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</si>
  <si>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</si>
  <si>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</si>
  <si>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</si>
  <si>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</si>
  <si>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</si>
  <si>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</si>
  <si>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</si>
  <si>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</si>
  <si>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Değişim    ('18/'17)</t>
  </si>
  <si>
    <t xml:space="preserve"> Pay(18)  (%)</t>
  </si>
  <si>
    <t>For January-October period, TUİK figures was used for the first month.</t>
  </si>
  <si>
    <t>1 - 31 OCTOBER EXPORT FIGURES</t>
  </si>
  <si>
    <t>1 - 31 OCTOBER</t>
  </si>
  <si>
    <t>1st JANUARY  -  31th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</si>
</sst>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0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165" fontId="29" fillId="23" borderId="9" xfId="1" applyNumberFormat="1" applyFont="1" applyFill="1" applyBorder="1" applyAlignment="1">
      <alignment horizontal="center"/>
    </xf>
    <xf numFmtId="165" fontId="48" fillId="23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I29" sqref="I29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0"/>
      <c r="L1" s="30"/>
      <c r="M1" s="30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6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">
      <c r="A6" s="3"/>
      <c r="B6" s="35" t="s">
        <v>49</v>
      </c>
      <c r="C6" s="35"/>
      <c r="D6" s="35"/>
      <c r="E6" s="35"/>
      <c r="F6" s="35" t="s">
        <v>50</v>
      </c>
      <c r="G6" s="35"/>
      <c r="H6" s="35"/>
      <c r="I6" s="35"/>
      <c r="J6" s="35" t="s">
        <v>42</v>
      </c>
      <c r="K6" s="35"/>
      <c r="L6" s="35"/>
      <c r="M6" s="35"/>
    </row>
    <row r="7" spans="1:13" ht="30" x14ac:dyDescent="0.25">
      <c r="A7" s="4" t="s">
        <v>29</v>
      </c>
      <c r="B7" s="5">
        <v>2017</v>
      </c>
      <c r="C7" s="6">
        <v>2018</v>
      </c>
      <c r="D7" s="7" t="s">
        <v>45</v>
      </c>
      <c r="E7" s="7" t="s">
        <v>46</v>
      </c>
      <c r="F7" s="5">
        <v>2017</v>
      </c>
      <c r="G7" s="6">
        <v>2018</v>
      </c>
      <c r="H7" s="7" t="s">
        <v>45</v>
      </c>
      <c r="I7" s="7" t="s">
        <v>46</v>
      </c>
      <c r="J7" s="5" t="s">
        <v>0</v>
      </c>
      <c r="K7" s="5" t="s">
        <v>1</v>
      </c>
      <c r="L7" s="7" t="s">
        <v>45</v>
      </c>
      <c r="M7" s="7" t="s">
        <v>46</v>
      </c>
    </row>
    <row r="8" spans="1:13" ht="16.5" x14ac:dyDescent="0.25">
      <c r="A8" s="20" t="s">
        <v>30</v>
      </c>
      <c r="B8" s="21">
        <f>B9+B18+B20</f>
        <v>2082544.6917299998</v>
      </c>
      <c r="C8" s="21">
        <f>C9+C18+C20</f>
        <v>2167733.7956699999</v>
      </c>
      <c r="D8" s="19">
        <f t="shared" ref="D8:D46" si="0">(C8-B8)/B8*100</f>
        <v>4.0906254870925363</v>
      </c>
      <c r="E8" s="19">
        <f>C8/C$46*100</f>
        <v>13.77909620508467</v>
      </c>
      <c r="F8" s="21">
        <f>F9+F18+F20</f>
        <v>16923011.80294</v>
      </c>
      <c r="G8" s="21">
        <f>G9+G18+G20</f>
        <v>18274513.548359998</v>
      </c>
      <c r="H8" s="19">
        <f t="shared" ref="H8:H46" si="1">(G8-F8)/F8*100</f>
        <v>7.9861774083570864</v>
      </c>
      <c r="I8" s="19">
        <f>G8/G$46*100</f>
        <v>13.168432826657176</v>
      </c>
      <c r="J8" s="21">
        <f>J9+J18+J20</f>
        <v>20963270.08179</v>
      </c>
      <c r="K8" s="21">
        <f>K9+K18+K20</f>
        <v>22568623.862029999</v>
      </c>
      <c r="L8" s="19">
        <f t="shared" ref="L8:L46" si="2">(K8-J8)/J8*100</f>
        <v>7.657935875350427</v>
      </c>
      <c r="M8" s="19">
        <f>K8/K$46*100</f>
        <v>13.529608050609587</v>
      </c>
    </row>
    <row r="9" spans="1:13" ht="15.75" x14ac:dyDescent="0.25">
      <c r="A9" s="9" t="s">
        <v>31</v>
      </c>
      <c r="B9" s="21">
        <f>B10+B11+B12+B13+B14+B15+B16+B17</f>
        <v>1490487.7565299999</v>
      </c>
      <c r="C9" s="21">
        <f>C10+C11+C12+C13+C14+C15+C16+C17</f>
        <v>1504893.0401299999</v>
      </c>
      <c r="D9" s="19">
        <f t="shared" si="0"/>
        <v>0.96648117617127316</v>
      </c>
      <c r="E9" s="19">
        <f t="shared" ref="E9:E46" si="3">C9/C$46*100</f>
        <v>9.5657806413930739</v>
      </c>
      <c r="F9" s="21">
        <f>F10+F11+F12+F13+F14+F15+F16+F17</f>
        <v>11519658.290269999</v>
      </c>
      <c r="G9" s="21">
        <f>G10+G11+G12+G13+G14+G15+G16+G17</f>
        <v>12144797.671399999</v>
      </c>
      <c r="H9" s="19">
        <f t="shared" si="1"/>
        <v>5.4267180968208084</v>
      </c>
      <c r="I9" s="19">
        <f t="shared" ref="I9:I46" si="4">G9/G$46*100</f>
        <v>8.7514204909452005</v>
      </c>
      <c r="J9" s="21">
        <f>J10+J11+J12+J13+J14+J15+J16+J17</f>
        <v>14449227.57779</v>
      </c>
      <c r="K9" s="21">
        <f>K10+K11+K12+K13+K14+K15+K16+K17</f>
        <v>15137133.487120001</v>
      </c>
      <c r="L9" s="19">
        <f t="shared" si="2"/>
        <v>4.7608490185827348</v>
      </c>
      <c r="M9" s="19">
        <f t="shared" ref="M9:M46" si="5">K9/K$46*100</f>
        <v>9.0745224140604499</v>
      </c>
    </row>
    <row r="10" spans="1:13" ht="14.25" x14ac:dyDescent="0.2">
      <c r="A10" s="11" t="s">
        <v>7</v>
      </c>
      <c r="B10" s="12">
        <v>576909.77853000001</v>
      </c>
      <c r="C10" s="12">
        <v>647142.27865999995</v>
      </c>
      <c r="D10" s="13">
        <f t="shared" si="0"/>
        <v>12.173913971254999</v>
      </c>
      <c r="E10" s="13">
        <f t="shared" si="3"/>
        <v>4.1135289461489375</v>
      </c>
      <c r="F10" s="12">
        <v>5240801.6254700003</v>
      </c>
      <c r="G10" s="12">
        <v>5459071.8801600002</v>
      </c>
      <c r="H10" s="13">
        <f t="shared" si="1"/>
        <v>4.1648257325600486</v>
      </c>
      <c r="I10" s="13">
        <f t="shared" si="4"/>
        <v>3.9337529373651328</v>
      </c>
      <c r="J10" s="12">
        <v>6457153.4653000003</v>
      </c>
      <c r="K10" s="12">
        <v>6587449.6107000001</v>
      </c>
      <c r="L10" s="13">
        <f t="shared" si="2"/>
        <v>2.0178573438001171</v>
      </c>
      <c r="M10" s="13">
        <f t="shared" si="5"/>
        <v>3.9490937431882505</v>
      </c>
    </row>
    <row r="11" spans="1:13" ht="14.25" x14ac:dyDescent="0.2">
      <c r="A11" s="11" t="s">
        <v>6</v>
      </c>
      <c r="B11" s="12">
        <v>232098.67686000001</v>
      </c>
      <c r="C11" s="12">
        <v>202321.95264999999</v>
      </c>
      <c r="D11" s="13">
        <f t="shared" si="0"/>
        <v>-12.82933819909757</v>
      </c>
      <c r="E11" s="13">
        <f t="shared" si="3"/>
        <v>1.2860498164182019</v>
      </c>
      <c r="F11" s="12">
        <v>1550803.49979</v>
      </c>
      <c r="G11" s="12">
        <v>1744724.5737699999</v>
      </c>
      <c r="H11" s="13">
        <f t="shared" si="1"/>
        <v>12.504554832785677</v>
      </c>
      <c r="I11" s="13">
        <f t="shared" si="4"/>
        <v>1.2572311864777479</v>
      </c>
      <c r="J11" s="12">
        <v>2132955.4313599998</v>
      </c>
      <c r="K11" s="12">
        <v>2424708.21735</v>
      </c>
      <c r="L11" s="13">
        <f t="shared" si="2"/>
        <v>13.678334844717075</v>
      </c>
      <c r="M11" s="13">
        <f t="shared" si="5"/>
        <v>1.4535822838994763</v>
      </c>
    </row>
    <row r="12" spans="1:13" ht="14.25" x14ac:dyDescent="0.2">
      <c r="A12" s="11" t="s">
        <v>4</v>
      </c>
      <c r="B12" s="12">
        <v>142803.85561</v>
      </c>
      <c r="C12" s="12">
        <v>142013.16858</v>
      </c>
      <c r="D12" s="13">
        <f t="shared" si="0"/>
        <v>-0.55368745236079764</v>
      </c>
      <c r="E12" s="13">
        <f t="shared" si="3"/>
        <v>0.90269991461194088</v>
      </c>
      <c r="F12" s="12">
        <v>1163474.3735799999</v>
      </c>
      <c r="G12" s="12">
        <v>1286996.55174</v>
      </c>
      <c r="H12" s="13">
        <f t="shared" si="1"/>
        <v>10.616665133751379</v>
      </c>
      <c r="I12" s="13">
        <f t="shared" si="4"/>
        <v>0.92739692330954215</v>
      </c>
      <c r="J12" s="12">
        <v>1402489.415</v>
      </c>
      <c r="K12" s="12">
        <v>1539391.2764699999</v>
      </c>
      <c r="L12" s="13">
        <f t="shared" si="2"/>
        <v>9.7613472162996597</v>
      </c>
      <c r="M12" s="13">
        <f t="shared" si="5"/>
        <v>0.92284583829708544</v>
      </c>
    </row>
    <row r="13" spans="1:13" ht="14.25" x14ac:dyDescent="0.2">
      <c r="A13" s="11" t="s">
        <v>5</v>
      </c>
      <c r="B13" s="12">
        <v>176140.10607000001</v>
      </c>
      <c r="C13" s="12">
        <v>177456.84753</v>
      </c>
      <c r="D13" s="13">
        <f t="shared" si="0"/>
        <v>0.74755346149087865</v>
      </c>
      <c r="E13" s="13">
        <f t="shared" si="3"/>
        <v>1.1279959648417781</v>
      </c>
      <c r="F13" s="12">
        <v>986215.49318999995</v>
      </c>
      <c r="G13" s="12">
        <v>1104526.11788</v>
      </c>
      <c r="H13" s="13">
        <f t="shared" si="1"/>
        <v>11.99642730285184</v>
      </c>
      <c r="I13" s="13">
        <f t="shared" si="4"/>
        <v>0.7959105423025884</v>
      </c>
      <c r="J13" s="12">
        <v>1246387.84515</v>
      </c>
      <c r="K13" s="12">
        <v>1398046.67209</v>
      </c>
      <c r="L13" s="13">
        <f t="shared" si="2"/>
        <v>12.16786793373681</v>
      </c>
      <c r="M13" s="13">
        <f t="shared" si="5"/>
        <v>0.83811151381985238</v>
      </c>
    </row>
    <row r="14" spans="1:13" ht="14.25" x14ac:dyDescent="0.2">
      <c r="A14" s="11" t="s">
        <v>2</v>
      </c>
      <c r="B14" s="12">
        <v>241846.55076000001</v>
      </c>
      <c r="C14" s="12">
        <v>179436.61545000001</v>
      </c>
      <c r="D14" s="13">
        <f t="shared" si="0"/>
        <v>-25.805592477493473</v>
      </c>
      <c r="E14" s="13">
        <f t="shared" si="3"/>
        <v>1.1405802649472205</v>
      </c>
      <c r="F14" s="12">
        <v>1487914.6736000001</v>
      </c>
      <c r="G14" s="12">
        <v>1294406.1443700001</v>
      </c>
      <c r="H14" s="13">
        <f t="shared" si="1"/>
        <v>-13.005351225000512</v>
      </c>
      <c r="I14" s="13">
        <f t="shared" si="4"/>
        <v>0.9327362021123865</v>
      </c>
      <c r="J14" s="12">
        <v>1923533.9002100001</v>
      </c>
      <c r="K14" s="12">
        <v>1669391.8333699999</v>
      </c>
      <c r="L14" s="13">
        <f t="shared" si="2"/>
        <v>-13.212247874199381</v>
      </c>
      <c r="M14" s="13">
        <f t="shared" si="5"/>
        <v>1.0007795480336863</v>
      </c>
    </row>
    <row r="15" spans="1:13" ht="14.25" x14ac:dyDescent="0.2">
      <c r="A15" s="11" t="s">
        <v>3</v>
      </c>
      <c r="B15" s="12">
        <v>23613.366549999999</v>
      </c>
      <c r="C15" s="12">
        <v>28462.614229999999</v>
      </c>
      <c r="D15" s="13">
        <f t="shared" si="0"/>
        <v>20.536028480869028</v>
      </c>
      <c r="E15" s="13">
        <f t="shared" si="3"/>
        <v>0.18092124619119326</v>
      </c>
      <c r="F15" s="12">
        <v>246810.11631000001</v>
      </c>
      <c r="G15" s="12">
        <v>331728.52240000002</v>
      </c>
      <c r="H15" s="13">
        <f t="shared" si="1"/>
        <v>34.40637173208097</v>
      </c>
      <c r="I15" s="13">
        <f t="shared" si="4"/>
        <v>0.23904027608453998</v>
      </c>
      <c r="J15" s="12">
        <v>292313.68335000001</v>
      </c>
      <c r="K15" s="12">
        <v>407835.86541999999</v>
      </c>
      <c r="L15" s="13">
        <f t="shared" si="2"/>
        <v>39.51993651001284</v>
      </c>
      <c r="M15" s="13">
        <f t="shared" si="5"/>
        <v>0.24449250613800788</v>
      </c>
    </row>
    <row r="16" spans="1:13" ht="14.25" x14ac:dyDescent="0.2">
      <c r="A16" s="11" t="s">
        <v>8</v>
      </c>
      <c r="B16" s="12">
        <v>92727.963319999995</v>
      </c>
      <c r="C16" s="12">
        <v>122858.87014</v>
      </c>
      <c r="D16" s="13">
        <f t="shared" si="0"/>
        <v>32.493873197688607</v>
      </c>
      <c r="E16" s="13">
        <f t="shared" si="3"/>
        <v>0.78094653259019298</v>
      </c>
      <c r="F16" s="12">
        <v>776114.11656999995</v>
      </c>
      <c r="G16" s="12">
        <v>838743.19995000004</v>
      </c>
      <c r="H16" s="13">
        <f t="shared" si="1"/>
        <v>8.069571477038247</v>
      </c>
      <c r="I16" s="13">
        <f t="shared" si="4"/>
        <v>0.60439001334447362</v>
      </c>
      <c r="J16" s="12">
        <v>914860.65868999995</v>
      </c>
      <c r="K16" s="12">
        <v>1008440.9273</v>
      </c>
      <c r="L16" s="13">
        <f t="shared" si="2"/>
        <v>10.228909476116149</v>
      </c>
      <c r="M16" s="13">
        <f t="shared" si="5"/>
        <v>0.60454773724670718</v>
      </c>
    </row>
    <row r="17" spans="1:13" ht="14.25" x14ac:dyDescent="0.2">
      <c r="A17" s="11" t="s">
        <v>9</v>
      </c>
      <c r="B17" s="12">
        <v>4347.4588299999996</v>
      </c>
      <c r="C17" s="12">
        <v>5200.6928900000003</v>
      </c>
      <c r="D17" s="13">
        <f t="shared" si="0"/>
        <v>19.626041174034551</v>
      </c>
      <c r="E17" s="13">
        <f t="shared" si="3"/>
        <v>3.3057955643608444E-2</v>
      </c>
      <c r="F17" s="12">
        <v>67524.391759999999</v>
      </c>
      <c r="G17" s="12">
        <v>84600.681129999997</v>
      </c>
      <c r="H17" s="13">
        <f t="shared" si="1"/>
        <v>25.289068031436347</v>
      </c>
      <c r="I17" s="13">
        <f t="shared" si="4"/>
        <v>6.0962409948790493E-2</v>
      </c>
      <c r="J17" s="12">
        <v>79533.17873</v>
      </c>
      <c r="K17" s="12">
        <v>101869.08442</v>
      </c>
      <c r="L17" s="13">
        <f t="shared" si="2"/>
        <v>28.083758309002267</v>
      </c>
      <c r="M17" s="13">
        <f t="shared" si="5"/>
        <v>6.1069243437383833E-2</v>
      </c>
    </row>
    <row r="18" spans="1:13" ht="15.75" x14ac:dyDescent="0.25">
      <c r="A18" s="9" t="s">
        <v>32</v>
      </c>
      <c r="B18" s="21">
        <f>B19</f>
        <v>193877.41524</v>
      </c>
      <c r="C18" s="21">
        <f>C19</f>
        <v>222556.35006</v>
      </c>
      <c r="D18" s="19">
        <f t="shared" si="0"/>
        <v>14.79230305628867</v>
      </c>
      <c r="E18" s="19">
        <f t="shared" si="3"/>
        <v>1.4146687958894018</v>
      </c>
      <c r="F18" s="21">
        <f>F19</f>
        <v>1820719.5763300001</v>
      </c>
      <c r="G18" s="21">
        <f>G19</f>
        <v>2057177.4285299999</v>
      </c>
      <c r="H18" s="19">
        <f t="shared" si="1"/>
        <v>12.987054968488049</v>
      </c>
      <c r="I18" s="19">
        <f t="shared" si="4"/>
        <v>1.4823816080479886</v>
      </c>
      <c r="J18" s="21">
        <f>J19</f>
        <v>2207602.8507900001</v>
      </c>
      <c r="K18" s="21">
        <f>K19</f>
        <v>2496744.5771599999</v>
      </c>
      <c r="L18" s="19">
        <f t="shared" si="2"/>
        <v>13.097542715463028</v>
      </c>
      <c r="M18" s="19">
        <f t="shared" si="5"/>
        <v>1.4967671816398171</v>
      </c>
    </row>
    <row r="19" spans="1:13" ht="14.25" x14ac:dyDescent="0.2">
      <c r="A19" s="11" t="s">
        <v>10</v>
      </c>
      <c r="B19" s="12">
        <v>193877.41524</v>
      </c>
      <c r="C19" s="12">
        <v>222556.35006</v>
      </c>
      <c r="D19" s="13">
        <f t="shared" si="0"/>
        <v>14.79230305628867</v>
      </c>
      <c r="E19" s="13">
        <f t="shared" si="3"/>
        <v>1.4146687958894018</v>
      </c>
      <c r="F19" s="12">
        <v>1820719.5763300001</v>
      </c>
      <c r="G19" s="12">
        <v>2057177.4285299999</v>
      </c>
      <c r="H19" s="13">
        <f t="shared" si="1"/>
        <v>12.987054968488049</v>
      </c>
      <c r="I19" s="13">
        <f t="shared" si="4"/>
        <v>1.4823816080479886</v>
      </c>
      <c r="J19" s="12">
        <v>2207602.8507900001</v>
      </c>
      <c r="K19" s="12">
        <v>2496744.5771599999</v>
      </c>
      <c r="L19" s="13">
        <f t="shared" si="2"/>
        <v>13.097542715463028</v>
      </c>
      <c r="M19" s="13">
        <f t="shared" si="5"/>
        <v>1.4967671816398171</v>
      </c>
    </row>
    <row r="20" spans="1:13" ht="15.75" x14ac:dyDescent="0.25">
      <c r="A20" s="9" t="s">
        <v>33</v>
      </c>
      <c r="B20" s="21">
        <f>B21</f>
        <v>398179.51996000001</v>
      </c>
      <c r="C20" s="21">
        <f>C21</f>
        <v>440284.40548000002</v>
      </c>
      <c r="D20" s="19">
        <f t="shared" si="0"/>
        <v>10.574347350720034</v>
      </c>
      <c r="E20" s="19">
        <f t="shared" si="3"/>
        <v>2.7986467678021945</v>
      </c>
      <c r="F20" s="21">
        <f>F21</f>
        <v>3582633.93634</v>
      </c>
      <c r="G20" s="21">
        <f>G21</f>
        <v>4072538.4484299999</v>
      </c>
      <c r="H20" s="19">
        <f t="shared" si="1"/>
        <v>13.674422807217745</v>
      </c>
      <c r="I20" s="19">
        <f t="shared" si="4"/>
        <v>2.9346307276639871</v>
      </c>
      <c r="J20" s="21">
        <f>J21</f>
        <v>4306439.6532100001</v>
      </c>
      <c r="K20" s="21">
        <f>K21</f>
        <v>4934745.7977499999</v>
      </c>
      <c r="L20" s="19">
        <f t="shared" si="2"/>
        <v>14.589921028422244</v>
      </c>
      <c r="M20" s="19">
        <f t="shared" si="5"/>
        <v>2.9583184549093215</v>
      </c>
    </row>
    <row r="21" spans="1:13" ht="14.25" x14ac:dyDescent="0.2">
      <c r="A21" s="11" t="s">
        <v>11</v>
      </c>
      <c r="B21" s="12">
        <v>398179.51996000001</v>
      </c>
      <c r="C21" s="12">
        <v>440284.40548000002</v>
      </c>
      <c r="D21" s="13">
        <f t="shared" si="0"/>
        <v>10.574347350720034</v>
      </c>
      <c r="E21" s="13">
        <f t="shared" si="3"/>
        <v>2.7986467678021945</v>
      </c>
      <c r="F21" s="12">
        <v>3582633.93634</v>
      </c>
      <c r="G21" s="12">
        <v>4072538.4484299999</v>
      </c>
      <c r="H21" s="13">
        <f t="shared" si="1"/>
        <v>13.674422807217745</v>
      </c>
      <c r="I21" s="13">
        <f t="shared" si="4"/>
        <v>2.9346307276639871</v>
      </c>
      <c r="J21" s="12">
        <v>4306439.6532100001</v>
      </c>
      <c r="K21" s="12">
        <v>4934745.7977499999</v>
      </c>
      <c r="L21" s="13">
        <f t="shared" si="2"/>
        <v>14.589921028422244</v>
      </c>
      <c r="M21" s="13">
        <f t="shared" si="5"/>
        <v>2.9583184549093215</v>
      </c>
    </row>
    <row r="22" spans="1:13" ht="16.5" x14ac:dyDescent="0.25">
      <c r="A22" s="20" t="s">
        <v>34</v>
      </c>
      <c r="B22" s="21">
        <f>B23+B27+B29</f>
        <v>10984351.191110002</v>
      </c>
      <c r="C22" s="21">
        <f>C23+C27+C29</f>
        <v>12742130.162869999</v>
      </c>
      <c r="D22" s="19">
        <f t="shared" si="0"/>
        <v>16.002574400412705</v>
      </c>
      <c r="E22" s="19">
        <f t="shared" si="3"/>
        <v>80.994741015988282</v>
      </c>
      <c r="F22" s="21">
        <f>F23+F27+F29</f>
        <v>99255671.463100001</v>
      </c>
      <c r="G22" s="21">
        <f>G23+G27+G29</f>
        <v>112985835.73802</v>
      </c>
      <c r="H22" s="19">
        <f t="shared" si="1"/>
        <v>13.833128195626006</v>
      </c>
      <c r="I22" s="19">
        <f t="shared" si="4"/>
        <v>81.416470230112438</v>
      </c>
      <c r="J22" s="21">
        <f>J23+J27+J29</f>
        <v>118730044.43554999</v>
      </c>
      <c r="K22" s="21">
        <f>K23+K27+K29</f>
        <v>135014438.68228999</v>
      </c>
      <c r="L22" s="19">
        <f t="shared" si="2"/>
        <v>13.715478945667897</v>
      </c>
      <c r="M22" s="19">
        <f t="shared" si="5"/>
        <v>80.939469225579003</v>
      </c>
    </row>
    <row r="23" spans="1:13" ht="15.75" x14ac:dyDescent="0.25">
      <c r="A23" s="9" t="s">
        <v>35</v>
      </c>
      <c r="B23" s="21">
        <f>B24+B25+B26</f>
        <v>1081513.6786</v>
      </c>
      <c r="C23" s="21">
        <f>C24+C25+C26</f>
        <v>1118519.0002600001</v>
      </c>
      <c r="D23" s="19">
        <f>(C23-B23)/B23*100</f>
        <v>3.421623081818332</v>
      </c>
      <c r="E23" s="19">
        <f t="shared" si="3"/>
        <v>7.109812534446414</v>
      </c>
      <c r="F23" s="21">
        <f>F24+F25+F26</f>
        <v>9710221.139419999</v>
      </c>
      <c r="G23" s="21">
        <f>G24+G25+G26</f>
        <v>10369954.498910001</v>
      </c>
      <c r="H23" s="19">
        <f t="shared" si="1"/>
        <v>6.7942156004225467</v>
      </c>
      <c r="I23" s="19">
        <f t="shared" si="4"/>
        <v>7.4724861415883002</v>
      </c>
      <c r="J23" s="21">
        <f>J24+J25+J26</f>
        <v>11613038.127599999</v>
      </c>
      <c r="K23" s="21">
        <f>K24+K25+K26</f>
        <v>12444985.410330001</v>
      </c>
      <c r="L23" s="19">
        <f t="shared" si="2"/>
        <v>7.163907270335776</v>
      </c>
      <c r="M23" s="19">
        <f t="shared" si="5"/>
        <v>7.4606132756104433</v>
      </c>
    </row>
    <row r="24" spans="1:13" ht="14.25" x14ac:dyDescent="0.2">
      <c r="A24" s="11" t="s">
        <v>12</v>
      </c>
      <c r="B24" s="12">
        <v>735969.69727</v>
      </c>
      <c r="C24" s="12">
        <v>761514.63681000005</v>
      </c>
      <c r="D24" s="13">
        <f t="shared" si="0"/>
        <v>3.4709227342859688</v>
      </c>
      <c r="E24" s="13">
        <f t="shared" si="3"/>
        <v>4.8405313711234301</v>
      </c>
      <c r="F24" s="12">
        <v>6678438.6852399996</v>
      </c>
      <c r="G24" s="12">
        <v>7094658.3143199999</v>
      </c>
      <c r="H24" s="13">
        <f t="shared" si="1"/>
        <v>6.2322894421399164</v>
      </c>
      <c r="I24" s="13">
        <f t="shared" si="4"/>
        <v>5.1123402651991245</v>
      </c>
      <c r="J24" s="12">
        <v>8017462.8234599996</v>
      </c>
      <c r="K24" s="12">
        <v>8514268.0898100007</v>
      </c>
      <c r="L24" s="13">
        <f t="shared" si="2"/>
        <v>6.1965396945314533</v>
      </c>
      <c r="M24" s="13">
        <f t="shared" si="5"/>
        <v>5.1041973492565527</v>
      </c>
    </row>
    <row r="25" spans="1:13" ht="14.25" x14ac:dyDescent="0.2">
      <c r="A25" s="11" t="s">
        <v>13</v>
      </c>
      <c r="B25" s="12">
        <v>134654.67141000001</v>
      </c>
      <c r="C25" s="12">
        <v>143347.26480999999</v>
      </c>
      <c r="D25" s="13">
        <f t="shared" si="0"/>
        <v>6.4554711017284729</v>
      </c>
      <c r="E25" s="13">
        <f t="shared" si="3"/>
        <v>0.9111800334977237</v>
      </c>
      <c r="F25" s="12">
        <v>1280336.86203</v>
      </c>
      <c r="G25" s="12">
        <v>1426787.3908899999</v>
      </c>
      <c r="H25" s="13">
        <f t="shared" si="1"/>
        <v>11.438437274062366</v>
      </c>
      <c r="I25" s="13">
        <f t="shared" si="4"/>
        <v>1.028128812574743</v>
      </c>
      <c r="J25" s="12">
        <v>1499399.7542000001</v>
      </c>
      <c r="K25" s="12">
        <v>1669514.3889599999</v>
      </c>
      <c r="L25" s="13">
        <f t="shared" si="2"/>
        <v>11.345515716104938</v>
      </c>
      <c r="M25" s="13">
        <f t="shared" si="5"/>
        <v>1.0008530185787778</v>
      </c>
    </row>
    <row r="26" spans="1:13" ht="14.25" x14ac:dyDescent="0.2">
      <c r="A26" s="11" t="s">
        <v>14</v>
      </c>
      <c r="B26" s="12">
        <v>210889.30992</v>
      </c>
      <c r="C26" s="12">
        <v>213657.09864000001</v>
      </c>
      <c r="D26" s="13">
        <f t="shared" si="0"/>
        <v>1.3124367095942229</v>
      </c>
      <c r="E26" s="13">
        <f t="shared" si="3"/>
        <v>1.3581011298252594</v>
      </c>
      <c r="F26" s="12">
        <v>1751445.5921499999</v>
      </c>
      <c r="G26" s="12">
        <v>1848508.7937</v>
      </c>
      <c r="H26" s="13">
        <f t="shared" si="1"/>
        <v>5.5418907664068211</v>
      </c>
      <c r="I26" s="13">
        <f t="shared" si="4"/>
        <v>1.3320170638144317</v>
      </c>
      <c r="J26" s="12">
        <v>2096175.5499400001</v>
      </c>
      <c r="K26" s="12">
        <v>2261202.9315599999</v>
      </c>
      <c r="L26" s="13">
        <f t="shared" si="2"/>
        <v>7.8727843965513076</v>
      </c>
      <c r="M26" s="13">
        <f t="shared" si="5"/>
        <v>1.3555629077751126</v>
      </c>
    </row>
    <row r="27" spans="1:13" ht="15.75" x14ac:dyDescent="0.25">
      <c r="A27" s="9" t="s">
        <v>36</v>
      </c>
      <c r="B27" s="21">
        <f>B28</f>
        <v>1466689.9147999999</v>
      </c>
      <c r="C27" s="21">
        <f>C28</f>
        <v>1595243.09778</v>
      </c>
      <c r="D27" s="19">
        <f t="shared" si="0"/>
        <v>8.7648508169860673</v>
      </c>
      <c r="E27" s="19">
        <f t="shared" si="3"/>
        <v>10.140086462052897</v>
      </c>
      <c r="F27" s="21">
        <f>F28</f>
        <v>13283014.88562</v>
      </c>
      <c r="G27" s="21">
        <f>G28</f>
        <v>14367176.696380001</v>
      </c>
      <c r="H27" s="19">
        <f t="shared" si="1"/>
        <v>8.1620160791485574</v>
      </c>
      <c r="I27" s="19">
        <f t="shared" si="4"/>
        <v>10.352844727403049</v>
      </c>
      <c r="J27" s="21">
        <f>J28</f>
        <v>15726998.635509999</v>
      </c>
      <c r="K27" s="21">
        <f>K28</f>
        <v>17119334.59863</v>
      </c>
      <c r="L27" s="19">
        <f t="shared" si="2"/>
        <v>8.8531575247691841</v>
      </c>
      <c r="M27" s="19">
        <f t="shared" si="5"/>
        <v>10.2628272163454</v>
      </c>
    </row>
    <row r="28" spans="1:13" ht="14.25" x14ac:dyDescent="0.2">
      <c r="A28" s="11" t="s">
        <v>15</v>
      </c>
      <c r="B28" s="12">
        <v>1466689.9147999999</v>
      </c>
      <c r="C28" s="12">
        <v>1595243.09778</v>
      </c>
      <c r="D28" s="13">
        <f t="shared" si="0"/>
        <v>8.7648508169860673</v>
      </c>
      <c r="E28" s="13">
        <f t="shared" si="3"/>
        <v>10.140086462052897</v>
      </c>
      <c r="F28" s="12">
        <v>13283014.88562</v>
      </c>
      <c r="G28" s="12">
        <v>14367176.696380001</v>
      </c>
      <c r="H28" s="13">
        <f t="shared" si="1"/>
        <v>8.1620160791485574</v>
      </c>
      <c r="I28" s="13">
        <f t="shared" si="4"/>
        <v>10.352844727403049</v>
      </c>
      <c r="J28" s="12">
        <v>15726998.635509999</v>
      </c>
      <c r="K28" s="12">
        <v>17119334.59863</v>
      </c>
      <c r="L28" s="13">
        <f t="shared" si="2"/>
        <v>8.8531575247691841</v>
      </c>
      <c r="M28" s="13">
        <f t="shared" si="5"/>
        <v>10.2628272163454</v>
      </c>
    </row>
    <row r="29" spans="1:13" ht="15.75" x14ac:dyDescent="0.25">
      <c r="A29" s="9" t="s">
        <v>37</v>
      </c>
      <c r="B29" s="21">
        <f>B30+B31+B32+B33+B34+B35+B36+B37+B38+B39+B40+B41</f>
        <v>8436147.5977100022</v>
      </c>
      <c r="C29" s="21">
        <f>C30+C31+C32+C33+C34+C35+C36+C37+C38+C39+C40+C41</f>
        <v>10028368.06483</v>
      </c>
      <c r="D29" s="19">
        <f t="shared" si="0"/>
        <v>18.873786271262095</v>
      </c>
      <c r="E29" s="19">
        <f t="shared" si="3"/>
        <v>63.744842019488978</v>
      </c>
      <c r="F29" s="21">
        <f>F30+F31+F32+F33+F34+F35+F36+F37+F38+F39+F40+F41</f>
        <v>76262435.438060001</v>
      </c>
      <c r="G29" s="21">
        <f>G30+G31+G32+G33+G34+G35+G36+G37+G38+G39+G40+G41</f>
        <v>88248704.542730004</v>
      </c>
      <c r="H29" s="19">
        <f t="shared" si="1"/>
        <v>15.717133915038939</v>
      </c>
      <c r="I29" s="19">
        <f t="shared" si="4"/>
        <v>63.591139361121087</v>
      </c>
      <c r="J29" s="21">
        <f>J30+J31+J32+J33+J34+J35+J36+J37+J38+J39+J40+J41</f>
        <v>91390007.672439992</v>
      </c>
      <c r="K29" s="21">
        <f>K30+K31+K32+K33+K34+K35+K36+K37+K38+K39+K40+K41</f>
        <v>105450118.67332999</v>
      </c>
      <c r="L29" s="19">
        <f t="shared" si="2"/>
        <v>15.384735551488562</v>
      </c>
      <c r="M29" s="19">
        <f t="shared" si="5"/>
        <v>63.216028733623176</v>
      </c>
    </row>
    <row r="30" spans="1:13" ht="14.25" x14ac:dyDescent="0.2">
      <c r="A30" s="33" t="s">
        <v>16</v>
      </c>
      <c r="B30" s="12">
        <v>1531418.3845200001</v>
      </c>
      <c r="C30" s="12">
        <v>1568197.9987600001</v>
      </c>
      <c r="D30" s="13">
        <f t="shared" si="0"/>
        <v>2.4016698905915277</v>
      </c>
      <c r="E30" s="13">
        <f t="shared" si="3"/>
        <v>9.9681755835045287</v>
      </c>
      <c r="F30" s="12">
        <v>14160523.573039999</v>
      </c>
      <c r="G30" s="12">
        <v>14818111.743899999</v>
      </c>
      <c r="H30" s="13">
        <f t="shared" si="1"/>
        <v>4.6438125502080441</v>
      </c>
      <c r="I30" s="13">
        <f t="shared" si="4"/>
        <v>10.677784040656915</v>
      </c>
      <c r="J30" s="12">
        <v>16809883.94884</v>
      </c>
      <c r="K30" s="12">
        <v>17688889.481460001</v>
      </c>
      <c r="L30" s="13">
        <f t="shared" si="2"/>
        <v>5.2290993518766031</v>
      </c>
      <c r="M30" s="13">
        <f t="shared" si="5"/>
        <v>10.604268253030199</v>
      </c>
    </row>
    <row r="31" spans="1:13" ht="14.25" x14ac:dyDescent="0.2">
      <c r="A31" s="11" t="s">
        <v>17</v>
      </c>
      <c r="B31" s="12">
        <v>2630083.6725499998</v>
      </c>
      <c r="C31" s="12">
        <v>2920932.1044899998</v>
      </c>
      <c r="D31" s="13">
        <f t="shared" si="0"/>
        <v>11.058523916009397</v>
      </c>
      <c r="E31" s="13">
        <f t="shared" si="3"/>
        <v>18.566765235049722</v>
      </c>
      <c r="F31" s="12">
        <v>23396836.79874</v>
      </c>
      <c r="G31" s="12">
        <v>26330334.297570001</v>
      </c>
      <c r="H31" s="13">
        <f t="shared" si="1"/>
        <v>12.538008979863383</v>
      </c>
      <c r="I31" s="13">
        <f t="shared" si="4"/>
        <v>18.973377189134236</v>
      </c>
      <c r="J31" s="12">
        <v>27996482.103009999</v>
      </c>
      <c r="K31" s="12">
        <v>31461627.51754</v>
      </c>
      <c r="L31" s="13">
        <f t="shared" si="2"/>
        <v>12.377074383061334</v>
      </c>
      <c r="M31" s="13">
        <f t="shared" si="5"/>
        <v>18.860852639878321</v>
      </c>
    </row>
    <row r="32" spans="1:13" ht="14.25" x14ac:dyDescent="0.2">
      <c r="A32" s="11" t="s">
        <v>18</v>
      </c>
      <c r="B32" s="12">
        <v>87976.727379999997</v>
      </c>
      <c r="C32" s="12">
        <v>130754.85827</v>
      </c>
      <c r="D32" s="13">
        <f t="shared" si="0"/>
        <v>48.624371653684491</v>
      </c>
      <c r="E32" s="13">
        <f t="shared" si="3"/>
        <v>0.83113700353030628</v>
      </c>
      <c r="F32" s="12">
        <v>1091417.4779999999</v>
      </c>
      <c r="G32" s="12">
        <v>922420.64217999997</v>
      </c>
      <c r="H32" s="13">
        <f t="shared" si="1"/>
        <v>-15.48416066505396</v>
      </c>
      <c r="I32" s="13">
        <f t="shared" si="4"/>
        <v>0.66468714651829364</v>
      </c>
      <c r="J32" s="12">
        <v>1520029.4141500001</v>
      </c>
      <c r="K32" s="12">
        <v>1168962.9383400001</v>
      </c>
      <c r="L32" s="13">
        <f t="shared" si="2"/>
        <v>-23.096031730827804</v>
      </c>
      <c r="M32" s="13">
        <f t="shared" si="5"/>
        <v>0.70077867742913968</v>
      </c>
    </row>
    <row r="33" spans="1:13" ht="14.25" x14ac:dyDescent="0.2">
      <c r="A33" s="11" t="s">
        <v>19</v>
      </c>
      <c r="B33" s="12">
        <v>1013748.13949</v>
      </c>
      <c r="C33" s="12">
        <v>1115567.8198899999</v>
      </c>
      <c r="D33" s="13">
        <f t="shared" si="0"/>
        <v>10.04388333094488</v>
      </c>
      <c r="E33" s="13">
        <f t="shared" si="3"/>
        <v>7.0910534975582058</v>
      </c>
      <c r="F33" s="12">
        <v>8389677.4041700009</v>
      </c>
      <c r="G33" s="12">
        <v>9262866.2914099991</v>
      </c>
      <c r="H33" s="13">
        <f t="shared" si="1"/>
        <v>10.407895860286462</v>
      </c>
      <c r="I33" s="13">
        <f t="shared" si="4"/>
        <v>6.6747293829709742</v>
      </c>
      <c r="J33" s="12">
        <v>10235340.766419999</v>
      </c>
      <c r="K33" s="12">
        <v>11363890.53809</v>
      </c>
      <c r="L33" s="13">
        <f t="shared" si="2"/>
        <v>11.026010735006842</v>
      </c>
      <c r="M33" s="13">
        <f t="shared" si="5"/>
        <v>6.8125104060535833</v>
      </c>
    </row>
    <row r="34" spans="1:13" ht="14.25" x14ac:dyDescent="0.2">
      <c r="A34" s="11" t="s">
        <v>20</v>
      </c>
      <c r="B34" s="12">
        <v>542054.69666000002</v>
      </c>
      <c r="C34" s="12">
        <v>703208.38549999997</v>
      </c>
      <c r="D34" s="13">
        <f t="shared" si="0"/>
        <v>29.730152664110658</v>
      </c>
      <c r="E34" s="13">
        <f t="shared" si="3"/>
        <v>4.4699104730393922</v>
      </c>
      <c r="F34" s="12">
        <v>4896460.9359499998</v>
      </c>
      <c r="G34" s="12">
        <v>5956501.3853399996</v>
      </c>
      <c r="H34" s="13">
        <f t="shared" si="1"/>
        <v>21.649114804677456</v>
      </c>
      <c r="I34" s="13">
        <f t="shared" si="4"/>
        <v>4.2921956946853665</v>
      </c>
      <c r="J34" s="12">
        <v>5841438.9448300004</v>
      </c>
      <c r="K34" s="12">
        <v>7140869.1567000002</v>
      </c>
      <c r="L34" s="13">
        <f t="shared" si="2"/>
        <v>22.245036268333646</v>
      </c>
      <c r="M34" s="13">
        <f t="shared" si="5"/>
        <v>4.2808618470257001</v>
      </c>
    </row>
    <row r="35" spans="1:13" ht="14.25" x14ac:dyDescent="0.2">
      <c r="A35" s="11" t="s">
        <v>21</v>
      </c>
      <c r="B35" s="12">
        <v>624817.60432000004</v>
      </c>
      <c r="C35" s="12">
        <v>716186.81900000002</v>
      </c>
      <c r="D35" s="13">
        <f t="shared" si="0"/>
        <v>14.623341923830507</v>
      </c>
      <c r="E35" s="13">
        <f t="shared" si="3"/>
        <v>4.5524072649171616</v>
      </c>
      <c r="F35" s="12">
        <v>5539359.4538099999</v>
      </c>
      <c r="G35" s="12">
        <v>6725591.5064200005</v>
      </c>
      <c r="H35" s="13">
        <f t="shared" si="1"/>
        <v>21.414606914416868</v>
      </c>
      <c r="I35" s="13">
        <f t="shared" si="4"/>
        <v>4.846394391700561</v>
      </c>
      <c r="J35" s="12">
        <v>6547552.9048300004</v>
      </c>
      <c r="K35" s="12">
        <v>7995616.9731400004</v>
      </c>
      <c r="L35" s="13">
        <f t="shared" si="2"/>
        <v>22.11611100143676</v>
      </c>
      <c r="M35" s="13">
        <f t="shared" si="5"/>
        <v>4.7932724844329648</v>
      </c>
    </row>
    <row r="36" spans="1:13" ht="14.25" x14ac:dyDescent="0.2">
      <c r="A36" s="11" t="s">
        <v>22</v>
      </c>
      <c r="B36" s="12">
        <v>1016087.50205</v>
      </c>
      <c r="C36" s="12">
        <v>1492428.43352</v>
      </c>
      <c r="D36" s="13">
        <f t="shared" si="0"/>
        <v>46.879912459208654</v>
      </c>
      <c r="E36" s="13">
        <f t="shared" si="3"/>
        <v>9.4865499655689511</v>
      </c>
      <c r="F36" s="12">
        <v>9198272.5113200005</v>
      </c>
      <c r="G36" s="12">
        <v>12433510.10636</v>
      </c>
      <c r="H36" s="13">
        <f t="shared" si="1"/>
        <v>35.172230340626484</v>
      </c>
      <c r="I36" s="13">
        <f t="shared" si="4"/>
        <v>8.9594638019712605</v>
      </c>
      <c r="J36" s="12">
        <v>10861858.34024</v>
      </c>
      <c r="K36" s="12">
        <v>14666584.27932</v>
      </c>
      <c r="L36" s="13">
        <f t="shared" si="2"/>
        <v>35.028314860124866</v>
      </c>
      <c r="M36" s="13">
        <f t="shared" si="5"/>
        <v>8.7924340426569216</v>
      </c>
    </row>
    <row r="37" spans="1:13" ht="14.25" x14ac:dyDescent="0.2">
      <c r="A37" s="14" t="s">
        <v>23</v>
      </c>
      <c r="B37" s="12">
        <v>230035.07008</v>
      </c>
      <c r="C37" s="12">
        <v>264089.60728</v>
      </c>
      <c r="D37" s="13">
        <f t="shared" si="0"/>
        <v>14.804063218776484</v>
      </c>
      <c r="E37" s="13">
        <f t="shared" si="3"/>
        <v>1.678672959171833</v>
      </c>
      <c r="F37" s="12">
        <v>2232006.1053499999</v>
      </c>
      <c r="G37" s="12">
        <v>2486424.9541799999</v>
      </c>
      <c r="H37" s="13">
        <f t="shared" si="1"/>
        <v>11.398662764415008</v>
      </c>
      <c r="I37" s="13">
        <f t="shared" si="4"/>
        <v>1.7916931086016159</v>
      </c>
      <c r="J37" s="12">
        <v>2646456.08904</v>
      </c>
      <c r="K37" s="12">
        <v>2960082.6609100001</v>
      </c>
      <c r="L37" s="13">
        <f t="shared" si="2"/>
        <v>11.850813363911431</v>
      </c>
      <c r="M37" s="13">
        <f t="shared" si="5"/>
        <v>1.7745325742654958</v>
      </c>
    </row>
    <row r="38" spans="1:13" ht="14.25" x14ac:dyDescent="0.2">
      <c r="A38" s="11" t="s">
        <v>24</v>
      </c>
      <c r="B38" s="12">
        <v>222782.36194</v>
      </c>
      <c r="C38" s="12">
        <v>474431.85015000001</v>
      </c>
      <c r="D38" s="13">
        <f t="shared" si="0"/>
        <v>112.95754565964002</v>
      </c>
      <c r="E38" s="13">
        <f t="shared" si="3"/>
        <v>3.0157033668207598</v>
      </c>
      <c r="F38" s="12">
        <v>2732870.2485699998</v>
      </c>
      <c r="G38" s="12">
        <v>3887916.09253</v>
      </c>
      <c r="H38" s="13">
        <f t="shared" si="1"/>
        <v>42.264935357409996</v>
      </c>
      <c r="I38" s="13">
        <f t="shared" si="4"/>
        <v>2.8015936930236576</v>
      </c>
      <c r="J38" s="12">
        <v>3331479.1994699999</v>
      </c>
      <c r="K38" s="12">
        <v>4435986.4663000004</v>
      </c>
      <c r="L38" s="13">
        <f t="shared" si="2"/>
        <v>33.153659401677039</v>
      </c>
      <c r="M38" s="13">
        <f t="shared" si="5"/>
        <v>2.6593184668127678</v>
      </c>
    </row>
    <row r="39" spans="1:13" ht="14.25" x14ac:dyDescent="0.2">
      <c r="A39" s="11" t="s">
        <v>25</v>
      </c>
      <c r="B39" s="12">
        <v>145058.47693999999</v>
      </c>
      <c r="C39" s="12">
        <v>206733.62418000001</v>
      </c>
      <c r="D39" s="13">
        <f>(C39-B39)/B39*100</f>
        <v>42.517437478342259</v>
      </c>
      <c r="E39" s="13">
        <f t="shared" si="3"/>
        <v>1.3140923955201782</v>
      </c>
      <c r="F39" s="12">
        <v>1362500.5324899999</v>
      </c>
      <c r="G39" s="12">
        <v>1553804.58662</v>
      </c>
      <c r="H39" s="13">
        <f t="shared" si="1"/>
        <v>14.04065903595558</v>
      </c>
      <c r="I39" s="13">
        <f t="shared" si="4"/>
        <v>1.1196561413528585</v>
      </c>
      <c r="J39" s="12">
        <v>1710511.2067400001</v>
      </c>
      <c r="K39" s="12">
        <v>1929815.6484600001</v>
      </c>
      <c r="L39" s="13">
        <f t="shared" si="2"/>
        <v>12.820988301968756</v>
      </c>
      <c r="M39" s="13">
        <f t="shared" si="5"/>
        <v>1.1569003716493449</v>
      </c>
    </row>
    <row r="40" spans="1:13" ht="14.25" x14ac:dyDescent="0.2">
      <c r="A40" s="11" t="s">
        <v>26</v>
      </c>
      <c r="B40" s="12">
        <v>382331.90101999999</v>
      </c>
      <c r="C40" s="12">
        <v>423442.29408999998</v>
      </c>
      <c r="D40" s="13">
        <f>(C40-B40)/B40*100</f>
        <v>10.752540648667839</v>
      </c>
      <c r="E40" s="13">
        <f t="shared" si="3"/>
        <v>2.6915906921885209</v>
      </c>
      <c r="F40" s="12">
        <v>3175440.7543500001</v>
      </c>
      <c r="G40" s="12">
        <v>3772236.5039400002</v>
      </c>
      <c r="H40" s="13">
        <f t="shared" si="1"/>
        <v>18.794107519482342</v>
      </c>
      <c r="I40" s="13">
        <f t="shared" si="4"/>
        <v>2.7182361312624881</v>
      </c>
      <c r="J40" s="12">
        <v>3785319.6350099999</v>
      </c>
      <c r="K40" s="12">
        <v>4513690.7025100002</v>
      </c>
      <c r="L40" s="13">
        <f t="shared" si="2"/>
        <v>19.241996389509026</v>
      </c>
      <c r="M40" s="13">
        <f t="shared" si="5"/>
        <v>2.7059011856449082</v>
      </c>
    </row>
    <row r="41" spans="1:13" ht="14.25" x14ac:dyDescent="0.2">
      <c r="A41" s="11" t="s">
        <v>27</v>
      </c>
      <c r="B41" s="12">
        <v>9753.0607600000003</v>
      </c>
      <c r="C41" s="12">
        <v>12394.269700000001</v>
      </c>
      <c r="D41" s="13">
        <f t="shared" si="0"/>
        <v>27.080821139065687</v>
      </c>
      <c r="E41" s="13">
        <f t="shared" si="3"/>
        <v>7.8783582619415191E-2</v>
      </c>
      <c r="F41" s="12">
        <v>87069.642269999997</v>
      </c>
      <c r="G41" s="12">
        <v>98986.432279999994</v>
      </c>
      <c r="H41" s="13">
        <f t="shared" si="1"/>
        <v>13.686503928713107</v>
      </c>
      <c r="I41" s="13">
        <f t="shared" si="4"/>
        <v>7.1328639242854625E-2</v>
      </c>
      <c r="J41" s="12">
        <v>103655.11986000001</v>
      </c>
      <c r="K41" s="12">
        <v>124102.31056</v>
      </c>
      <c r="L41" s="13">
        <f t="shared" si="2"/>
        <v>19.72617534726373</v>
      </c>
      <c r="M41" s="13">
        <f t="shared" si="5"/>
        <v>7.4397784743832393E-2</v>
      </c>
    </row>
    <row r="42" spans="1:13" ht="15.75" x14ac:dyDescent="0.25">
      <c r="A42" s="22" t="s">
        <v>38</v>
      </c>
      <c r="B42" s="21">
        <f>B43</f>
        <v>404376.02325999999</v>
      </c>
      <c r="C42" s="21">
        <f>C43</f>
        <v>415503.04460000002</v>
      </c>
      <c r="D42" s="19">
        <f t="shared" si="0"/>
        <v>2.751652101006429</v>
      </c>
      <c r="E42" s="19">
        <f t="shared" si="3"/>
        <v>2.6411252324824472</v>
      </c>
      <c r="F42" s="21">
        <f>F43</f>
        <v>3894851.5971300001</v>
      </c>
      <c r="G42" s="21">
        <f>G43</f>
        <v>3789609.7506400002</v>
      </c>
      <c r="H42" s="19">
        <f t="shared" si="1"/>
        <v>-2.7020759036762652</v>
      </c>
      <c r="I42" s="19">
        <f t="shared" si="4"/>
        <v>2.730755120156199</v>
      </c>
      <c r="J42" s="21">
        <f>J43</f>
        <v>4633423.9668800002</v>
      </c>
      <c r="K42" s="21">
        <f>K43</f>
        <v>4583840.4473200003</v>
      </c>
      <c r="L42" s="19">
        <f t="shared" si="2"/>
        <v>-1.0701269712080306</v>
      </c>
      <c r="M42" s="19">
        <f t="shared" si="5"/>
        <v>2.7479550812626368</v>
      </c>
    </row>
    <row r="43" spans="1:13" ht="14.25" x14ac:dyDescent="0.2">
      <c r="A43" s="11" t="s">
        <v>28</v>
      </c>
      <c r="B43" s="12">
        <v>404376.02325999999</v>
      </c>
      <c r="C43" s="12">
        <v>415503.04460000002</v>
      </c>
      <c r="D43" s="13">
        <f t="shared" si="0"/>
        <v>2.751652101006429</v>
      </c>
      <c r="E43" s="13">
        <f t="shared" si="3"/>
        <v>2.6411252324824472</v>
      </c>
      <c r="F43" s="12">
        <v>3894851.5971300001</v>
      </c>
      <c r="G43" s="12">
        <v>3789609.7506400002</v>
      </c>
      <c r="H43" s="13">
        <f t="shared" si="1"/>
        <v>-2.7020759036762652</v>
      </c>
      <c r="I43" s="13">
        <f t="shared" si="4"/>
        <v>2.730755120156199</v>
      </c>
      <c r="J43" s="12">
        <v>4633423.9668800002</v>
      </c>
      <c r="K43" s="12">
        <v>4583840.4473200003</v>
      </c>
      <c r="L43" s="13">
        <f t="shared" si="2"/>
        <v>-1.0701269712080306</v>
      </c>
      <c r="M43" s="13">
        <f t="shared" si="5"/>
        <v>2.7479550812626368</v>
      </c>
    </row>
    <row r="44" spans="1:13" ht="15.75" x14ac:dyDescent="0.25">
      <c r="A44" s="9" t="s">
        <v>39</v>
      </c>
      <c r="B44" s="8">
        <f>B8+B22+B42</f>
        <v>13471271.906100001</v>
      </c>
      <c r="C44" s="8">
        <f>C8+C22+C42</f>
        <v>15325367.003140001</v>
      </c>
      <c r="D44" s="10">
        <f t="shared" si="0"/>
        <v>13.763326209757793</v>
      </c>
      <c r="E44" s="10">
        <f t="shared" si="3"/>
        <v>97.414962453555404</v>
      </c>
      <c r="F44" s="15">
        <f>F8+F22+F42</f>
        <v>120073534.86317</v>
      </c>
      <c r="G44" s="15">
        <f>G8+G22+G42</f>
        <v>135049959.03702</v>
      </c>
      <c r="H44" s="16">
        <f t="shared" si="1"/>
        <v>12.472710319485813</v>
      </c>
      <c r="I44" s="16">
        <f t="shared" si="4"/>
        <v>97.315658176925808</v>
      </c>
      <c r="J44" s="15">
        <f>J8+J22+J42</f>
        <v>144326738.48422</v>
      </c>
      <c r="K44" s="15">
        <f>K8+K22+K42</f>
        <v>162166902.99164</v>
      </c>
      <c r="L44" s="16">
        <f t="shared" si="2"/>
        <v>12.360955907952262</v>
      </c>
      <c r="M44" s="16">
        <f t="shared" si="5"/>
        <v>97.217032357451245</v>
      </c>
    </row>
    <row r="45" spans="1:13" ht="15.75" x14ac:dyDescent="0.25">
      <c r="A45" s="23" t="s">
        <v>40</v>
      </c>
      <c r="B45" s="24">
        <f>B46-B44</f>
        <v>442434.88889999874</v>
      </c>
      <c r="C45" s="24">
        <f>C46-C44</f>
        <v>406679.3038599994</v>
      </c>
      <c r="D45" s="25">
        <f t="shared" si="0"/>
        <v>-8.0815473501414985</v>
      </c>
      <c r="E45" s="25">
        <f t="shared" si="3"/>
        <v>2.5850375464445894</v>
      </c>
      <c r="F45" s="26">
        <f>F46-F44</f>
        <v>8886423.9188262671</v>
      </c>
      <c r="G45" s="26">
        <f>G46-G44</f>
        <v>3725199.6239746511</v>
      </c>
      <c r="H45" s="27">
        <f t="shared" si="1"/>
        <v>-58.079879398025824</v>
      </c>
      <c r="I45" s="27">
        <f t="shared" si="4"/>
        <v>2.6843418230741953</v>
      </c>
      <c r="J45" s="26">
        <f>J46-J44</f>
        <v>10200679.689776242</v>
      </c>
      <c r="K45" s="26">
        <f>K46-K44</f>
        <v>4642244.6023522019</v>
      </c>
      <c r="L45" s="27">
        <f t="shared" si="2"/>
        <v>-54.490830576662951</v>
      </c>
      <c r="M45" s="27">
        <f t="shared" si="5"/>
        <v>2.7829676425487575</v>
      </c>
    </row>
    <row r="46" spans="1:13" s="18" customFormat="1" ht="22.5" customHeight="1" x14ac:dyDescent="0.3">
      <c r="A46" s="17" t="s">
        <v>44</v>
      </c>
      <c r="B46" s="28">
        <v>13913706.795</v>
      </c>
      <c r="C46" s="28">
        <v>15732046.307</v>
      </c>
      <c r="D46" s="40">
        <f t="shared" si="0"/>
        <v>13.068692180960969</v>
      </c>
      <c r="E46" s="40">
        <f t="shared" si="3"/>
        <v>100</v>
      </c>
      <c r="F46" s="29">
        <v>128959958.78199627</v>
      </c>
      <c r="G46" s="29">
        <v>138775158.66099465</v>
      </c>
      <c r="H46" s="41">
        <f t="shared" si="1"/>
        <v>7.6110445224247831</v>
      </c>
      <c r="I46" s="41">
        <f t="shared" si="4"/>
        <v>100</v>
      </c>
      <c r="J46" s="29">
        <v>154527418.17399624</v>
      </c>
      <c r="K46" s="29">
        <v>166809147.5939922</v>
      </c>
      <c r="L46" s="41">
        <f t="shared" si="2"/>
        <v>7.9479289598735585</v>
      </c>
      <c r="M46" s="41">
        <f t="shared" si="5"/>
        <v>100</v>
      </c>
    </row>
    <row r="47" spans="1:13" ht="20.25" customHeight="1" x14ac:dyDescent="0.2"/>
    <row r="48" spans="1:13" ht="15" x14ac:dyDescent="0.2">
      <c r="C48" s="31"/>
    </row>
    <row r="49" spans="1:3" ht="15" x14ac:dyDescent="0.2">
      <c r="A49" s="1" t="s">
        <v>47</v>
      </c>
      <c r="C49" s="32"/>
    </row>
    <row r="50" spans="1:3" ht="25.5" x14ac:dyDescent="0.2">
      <c r="A50" s="34" t="s">
        <v>43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2018-11-02T06:39:26Z</dcterms:modified>
</cp:coreProperties>
</file>